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5x5" sheetId="1" state="visible" r:id="rId1"/>
    <sheet xmlns:r="http://schemas.openxmlformats.org/officeDocument/2006/relationships" name="Оценка" sheetId="2" state="visible" r:id="rId2"/>
    <sheet xmlns:r="http://schemas.openxmlformats.org/officeDocument/2006/relationships" name="Пороги" sheetId="3" state="visible" r:id="rId3"/>
    <sheet xmlns:r="http://schemas.openxmlformats.org/officeDocument/2006/relationships" name="Шкалы" sheetId="4" state="visible" r:id="rId4"/>
    <sheet xmlns:r="http://schemas.openxmlformats.org/officeDocument/2006/relationships" name="О шаблоне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i val="1"/>
      <color rgb="00666666"/>
      <sz val="9"/>
    </font>
    <font>
      <b val="1"/>
    </font>
    <font>
      <b val="1"/>
      <color rgb="00FFFFFF"/>
      <sz val="10"/>
    </font>
    <font>
      <sz val="10"/>
    </font>
    <font>
      <color rgb="00808080"/>
      <sz val="9"/>
    </font>
  </fonts>
  <fills count="8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FE699"/>
      </patternFill>
    </fill>
    <fill>
      <patternFill patternType="solid">
        <fgColor rgb="00F8CBAD"/>
      </patternFill>
    </fill>
    <fill>
      <patternFill patternType="solid">
        <fgColor rgb="00E06666"/>
      </patternFill>
    </fill>
    <fill>
      <patternFill patternType="solid">
        <fgColor rgb="00C6E0B4"/>
      </patternFill>
    </fill>
    <fill>
      <patternFill patternType="solid">
        <fgColor rgb="00F3F5F9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vertical="center" wrapText="1"/>
    </xf>
    <xf numFmtId="0" fontId="4" fillId="7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Матрица рисков 5×5: уровень = вероятность × влияние. Пороги зон на листе «Пороги», шкалы на листе «Шкалы». Введите оценки риска на листе «Оценка» — матрица покажет его положение.</t>
        </is>
      </c>
    </row>
    <row r="3">
      <c r="A3" s="2" t="inlineStr">
        <is>
          <t>Вероятность ↓ / Влияние →</t>
        </is>
      </c>
      <c r="B3" s="3" t="n">
        <v>1</v>
      </c>
      <c r="C3" s="3" t="n">
        <v>2</v>
      </c>
      <c r="D3" s="3" t="n">
        <v>3</v>
      </c>
      <c r="E3" s="3" t="n">
        <v>4</v>
      </c>
      <c r="F3" s="3" t="n">
        <v>5</v>
      </c>
    </row>
    <row r="4" ht="34" customHeight="1">
      <c r="A4" s="3" t="n">
        <v>5</v>
      </c>
      <c r="B4" s="4">
        <f>5*1&amp;IF(COUNTIFS(Оценка!$C:$C,5,Оценка!$D:$D,1)&gt;0," • "&amp;COUNTIFS(Оценка!$C:$C,5,Оценка!$D:$D,1)&amp;" риск(ов)","")</f>
        <v/>
      </c>
      <c r="C4" s="5">
        <f>5*2&amp;IF(COUNTIFS(Оценка!$C:$C,5,Оценка!$D:$D,2)&gt;0," • "&amp;COUNTIFS(Оценка!$C:$C,5,Оценка!$D:$D,2)&amp;" риск(ов)","")</f>
        <v/>
      </c>
      <c r="D4" s="6">
        <f>5*3&amp;IF(COUNTIFS(Оценка!$C:$C,5,Оценка!$D:$D,3)&gt;0," • "&amp;COUNTIFS(Оценка!$C:$C,5,Оценка!$D:$D,3)&amp;" риск(ов)","")</f>
        <v/>
      </c>
      <c r="E4" s="6">
        <f>5*4&amp;IF(COUNTIFS(Оценка!$C:$C,5,Оценка!$D:$D,4)&gt;0," • "&amp;COUNTIFS(Оценка!$C:$C,5,Оценка!$D:$D,4)&amp;" риск(ов)","")</f>
        <v/>
      </c>
      <c r="F4" s="6">
        <f>5*5&amp;IF(COUNTIFS(Оценка!$C:$C,5,Оценка!$D:$D,5)&gt;0," • "&amp;COUNTIFS(Оценка!$C:$C,5,Оценка!$D:$D,5)&amp;" риск(ов)","")</f>
        <v/>
      </c>
    </row>
    <row r="5" ht="34" customHeight="1">
      <c r="A5" s="3" t="n">
        <v>4</v>
      </c>
      <c r="B5" s="7">
        <f>4*1&amp;IF(COUNTIFS(Оценка!$C:$C,4,Оценка!$D:$D,1)&gt;0," • "&amp;COUNTIFS(Оценка!$C:$C,4,Оценка!$D:$D,1)&amp;" риск(ов)","")</f>
        <v/>
      </c>
      <c r="C5" s="4">
        <f>4*2&amp;IF(COUNTIFS(Оценка!$C:$C,4,Оценка!$D:$D,2)&gt;0," • "&amp;COUNTIFS(Оценка!$C:$C,4,Оценка!$D:$D,2)&amp;" риск(ов)","")</f>
        <v/>
      </c>
      <c r="D5" s="5">
        <f>4*3&amp;IF(COUNTIFS(Оценка!$C:$C,4,Оценка!$D:$D,3)&gt;0," • "&amp;COUNTIFS(Оценка!$C:$C,4,Оценка!$D:$D,3)&amp;" риск(ов)","")</f>
        <v/>
      </c>
      <c r="E5" s="6">
        <f>4*4&amp;IF(COUNTIFS(Оценка!$C:$C,4,Оценка!$D:$D,4)&gt;0," • "&amp;COUNTIFS(Оценка!$C:$C,4,Оценка!$D:$D,4)&amp;" риск(ов)","")</f>
        <v/>
      </c>
      <c r="F5" s="6">
        <f>4*5&amp;IF(COUNTIFS(Оценка!$C:$C,4,Оценка!$D:$D,5)&gt;0," • "&amp;COUNTIFS(Оценка!$C:$C,4,Оценка!$D:$D,5)&amp;" риск(ов)","")</f>
        <v/>
      </c>
    </row>
    <row r="6" ht="34" customHeight="1">
      <c r="A6" s="3" t="n">
        <v>3</v>
      </c>
      <c r="B6" s="7">
        <f>3*1&amp;IF(COUNTIFS(Оценка!$C:$C,3,Оценка!$D:$D,1)&gt;0," • "&amp;COUNTIFS(Оценка!$C:$C,3,Оценка!$D:$D,1)&amp;" риск(ов)","")</f>
        <v/>
      </c>
      <c r="C6" s="4">
        <f>3*2&amp;IF(COUNTIFS(Оценка!$C:$C,3,Оценка!$D:$D,2)&gt;0," • "&amp;COUNTIFS(Оценка!$C:$C,3,Оценка!$D:$D,2)&amp;" риск(ов)","")</f>
        <v/>
      </c>
      <c r="D6" s="4">
        <f>3*3&amp;IF(COUNTIFS(Оценка!$C:$C,3,Оценка!$D:$D,3)&gt;0," • "&amp;COUNTIFS(Оценка!$C:$C,3,Оценка!$D:$D,3)&amp;" риск(ов)","")</f>
        <v/>
      </c>
      <c r="E6" s="5">
        <f>3*4&amp;IF(COUNTIFS(Оценка!$C:$C,3,Оценка!$D:$D,4)&gt;0," • "&amp;COUNTIFS(Оценка!$C:$C,3,Оценка!$D:$D,4)&amp;" риск(ов)","")</f>
        <v/>
      </c>
      <c r="F6" s="6">
        <f>3*5&amp;IF(COUNTIFS(Оценка!$C:$C,3,Оценка!$D:$D,5)&gt;0," • "&amp;COUNTIFS(Оценка!$C:$C,3,Оценка!$D:$D,5)&amp;" риск(ов)","")</f>
        <v/>
      </c>
    </row>
    <row r="7" ht="34" customHeight="1">
      <c r="A7" s="3" t="n">
        <v>2</v>
      </c>
      <c r="B7" s="7">
        <f>2*1&amp;IF(COUNTIFS(Оценка!$C:$C,2,Оценка!$D:$D,1)&gt;0," • "&amp;COUNTIFS(Оценка!$C:$C,2,Оценка!$D:$D,1)&amp;" риск(ов)","")</f>
        <v/>
      </c>
      <c r="C7" s="7">
        <f>2*2&amp;IF(COUNTIFS(Оценка!$C:$C,2,Оценка!$D:$D,2)&gt;0," • "&amp;COUNTIFS(Оценка!$C:$C,2,Оценка!$D:$D,2)&amp;" риск(ов)","")</f>
        <v/>
      </c>
      <c r="D7" s="4">
        <f>2*3&amp;IF(COUNTIFS(Оценка!$C:$C,2,Оценка!$D:$D,3)&gt;0," • "&amp;COUNTIFS(Оценка!$C:$C,2,Оценка!$D:$D,3)&amp;" риск(ов)","")</f>
        <v/>
      </c>
      <c r="E7" s="4">
        <f>2*4&amp;IF(COUNTIFS(Оценка!$C:$C,2,Оценка!$D:$D,4)&gt;0," • "&amp;COUNTIFS(Оценка!$C:$C,2,Оценка!$D:$D,4)&amp;" риск(ов)","")</f>
        <v/>
      </c>
      <c r="F7" s="5">
        <f>2*5&amp;IF(COUNTIFS(Оценка!$C:$C,2,Оценка!$D:$D,5)&gt;0," • "&amp;COUNTIFS(Оценка!$C:$C,2,Оценка!$D:$D,5)&amp;" риск(ов)","")</f>
        <v/>
      </c>
    </row>
    <row r="8" ht="34" customHeight="1">
      <c r="A8" s="3" t="n">
        <v>1</v>
      </c>
      <c r="B8" s="7">
        <f>1*1&amp;IF(COUNTIFS(Оценка!$C:$C,1,Оценка!$D:$D,1)&gt;0," • "&amp;COUNTIFS(Оценка!$C:$C,1,Оценка!$D:$D,1)&amp;" риск(ов)","")</f>
        <v/>
      </c>
      <c r="C8" s="7">
        <f>1*2&amp;IF(COUNTIFS(Оценка!$C:$C,1,Оценка!$D:$D,2)&gt;0," • "&amp;COUNTIFS(Оценка!$C:$C,1,Оценка!$D:$D,2)&amp;" риск(ов)","")</f>
        <v/>
      </c>
      <c r="D8" s="7">
        <f>1*3&amp;IF(COUNTIFS(Оценка!$C:$C,1,Оценка!$D:$D,3)&gt;0," • "&amp;COUNTIFS(Оценка!$C:$C,1,Оценка!$D:$D,3)&amp;" риск(ов)","")</f>
        <v/>
      </c>
      <c r="E8" s="7">
        <f>1*4&amp;IF(COUNTIFS(Оценка!$C:$C,1,Оценка!$D:$D,4)&gt;0," • "&amp;COUNTIFS(Оценка!$C:$C,1,Оценка!$D:$D,4)&amp;" риск(ов)","")</f>
        <v/>
      </c>
      <c r="F8" s="4">
        <f>1*5&amp;IF(COUNTIFS(Оценка!$C:$C,1,Оценка!$D:$D,5)&gt;0," • "&amp;COUNTIFS(Оценка!$C:$C,1,Оценка!$D:$D,5)&amp;" риск(ов)","")</f>
        <v/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40" customWidth="1" min="2" max="2"/>
    <col width="14" customWidth="1" min="3" max="3"/>
    <col width="12" customWidth="1" min="4" max="4"/>
    <col width="10" customWidth="1" min="5" max="5"/>
    <col width="12" customWidth="1" min="6" max="6"/>
    <col width="50" customWidth="1" min="7" max="7"/>
  </cols>
  <sheetData>
    <row r="1">
      <c r="A1" s="1" t="inlineStr">
        <is>
          <t>Первая строка — пример.</t>
        </is>
      </c>
    </row>
    <row r="3" ht="34" customHeight="1">
      <c r="A3" s="8" t="inlineStr">
        <is>
          <t>ID</t>
        </is>
      </c>
      <c r="B3" s="8" t="inlineStr">
        <is>
          <t>Риск</t>
        </is>
      </c>
      <c r="C3" s="8" t="inlineStr">
        <is>
          <t>Вероятность (1-5)</t>
        </is>
      </c>
      <c r="D3" s="8" t="inlineStr">
        <is>
          <t>Влияние (1-5)</t>
        </is>
      </c>
      <c r="E3" s="8" t="inlineStr">
        <is>
          <t>Уровень</t>
        </is>
      </c>
      <c r="F3" s="8" t="inlineStr">
        <is>
          <t>Зона</t>
        </is>
      </c>
      <c r="G3" s="8" t="inlineStr">
        <is>
          <t>Что делать</t>
        </is>
      </c>
    </row>
    <row r="4">
      <c r="A4" s="9" t="inlineStr">
        <is>
          <t>R-001</t>
        </is>
      </c>
      <c r="B4" s="9" t="inlineStr">
        <is>
          <t>Остановка линии из-за отказа оборудования</t>
        </is>
      </c>
      <c r="C4" s="9" t="n">
        <v>3</v>
      </c>
      <c r="D4" s="9" t="n">
        <v>4</v>
      </c>
      <c r="E4" s="9">
        <f>C4*D4</f>
        <v/>
      </c>
      <c r="F4" s="9">
        <f>IF(E4&gt;=15,"красная",IF(E4&gt;=10,"оранжевая",IF(E4&gt;=5,"желтая","зеленая")))</f>
        <v/>
      </c>
      <c r="G4" s="9">
        <f>VLOOKUP(F4,Пороги!A:C,3,FALSE)</f>
        <v/>
      </c>
    </row>
    <row r="5">
      <c r="A5" s="10" t="inlineStr"/>
      <c r="B5" s="10" t="inlineStr"/>
      <c r="C5" s="10" t="inlineStr"/>
      <c r="D5" s="10" t="inlineStr"/>
      <c r="E5" s="10">
        <f>IF(C5*D5=0,"",C5*D5)</f>
        <v/>
      </c>
      <c r="F5" s="10">
        <f>IF(E5="","",IF(E5&gt;=15,"красная",IF(E5&gt;=10,"оранжевая",IF(E5&gt;=5,"желтая","зеленая"))))</f>
        <v/>
      </c>
      <c r="G5" s="10">
        <f>IF(F5="","",VLOOKUP(F5,Пороги!A:C,3,FALSE))</f>
        <v/>
      </c>
    </row>
    <row r="6">
      <c r="A6" s="10" t="inlineStr"/>
      <c r="B6" s="10" t="inlineStr"/>
      <c r="C6" s="10" t="inlineStr"/>
      <c r="D6" s="10" t="inlineStr"/>
      <c r="E6" s="10">
        <f>IF(C6*D6=0,"",C6*D6)</f>
        <v/>
      </c>
      <c r="F6" s="10">
        <f>IF(E6="","",IF(E6&gt;=15,"красная",IF(E6&gt;=10,"оранжевая",IF(E6&gt;=5,"желтая","зеленая"))))</f>
        <v/>
      </c>
      <c r="G6" s="10">
        <f>IF(F6="","",VLOOKUP(F6,Пороги!A:C,3,FALSE))</f>
        <v/>
      </c>
    </row>
    <row r="7">
      <c r="A7" s="10" t="inlineStr"/>
      <c r="B7" s="10" t="inlineStr"/>
      <c r="C7" s="10" t="inlineStr"/>
      <c r="D7" s="10" t="inlineStr"/>
      <c r="E7" s="10">
        <f>IF(C7*D7=0,"",C7*D7)</f>
        <v/>
      </c>
      <c r="F7" s="10">
        <f>IF(E7="","",IF(E7&gt;=15,"красная",IF(E7&gt;=10,"оранжевая",IF(E7&gt;=5,"желтая","зеленая"))))</f>
        <v/>
      </c>
      <c r="G7" s="10">
        <f>IF(F7="","",VLOOKUP(F7,Пороги!A:C,3,FALSE))</f>
        <v/>
      </c>
    </row>
    <row r="8">
      <c r="A8" s="10" t="inlineStr"/>
      <c r="B8" s="10" t="inlineStr"/>
      <c r="C8" s="10" t="inlineStr"/>
      <c r="D8" s="10" t="inlineStr"/>
      <c r="E8" s="10">
        <f>IF(C8*D8=0,"",C8*D8)</f>
        <v/>
      </c>
      <c r="F8" s="10">
        <f>IF(E8="","",IF(E8&gt;=15,"красная",IF(E8&gt;=10,"оранжевая",IF(E8&gt;=5,"желтая","зеленая"))))</f>
        <v/>
      </c>
      <c r="G8" s="10">
        <f>IF(F8="","",VLOOKUP(F8,Пороги!A:C,3,FALSE))</f>
        <v/>
      </c>
    </row>
    <row r="9">
      <c r="A9" s="10" t="inlineStr"/>
      <c r="B9" s="10" t="inlineStr"/>
      <c r="C9" s="10" t="inlineStr"/>
      <c r="D9" s="10" t="inlineStr"/>
      <c r="E9" s="10">
        <f>IF(C9*D9=0,"",C9*D9)</f>
        <v/>
      </c>
      <c r="F9" s="10">
        <f>IF(E9="","",IF(E9&gt;=15,"красная",IF(E9&gt;=10,"оранжевая",IF(E9&gt;=5,"желтая","зеленая"))))</f>
        <v/>
      </c>
      <c r="G9" s="10">
        <f>IF(F9="","",VLOOKUP(F9,Пороги!A:C,3,FALSE))</f>
        <v/>
      </c>
    </row>
    <row r="10">
      <c r="A10" s="10" t="inlineStr"/>
      <c r="B10" s="10" t="inlineStr"/>
      <c r="C10" s="10" t="inlineStr"/>
      <c r="D10" s="10" t="inlineStr"/>
      <c r="E10" s="10">
        <f>IF(C10*D10=0,"",C10*D10)</f>
        <v/>
      </c>
      <c r="F10" s="10">
        <f>IF(E10="","",IF(E10&gt;=15,"красная",IF(E10&gt;=10,"оранжевая",IF(E10&gt;=5,"желтая","зеленая"))))</f>
        <v/>
      </c>
      <c r="G10" s="10">
        <f>IF(F10="","",VLOOKUP(F10,Пороги!A:C,3,FALSE))</f>
        <v/>
      </c>
    </row>
    <row r="11">
      <c r="A11" s="10" t="inlineStr"/>
      <c r="B11" s="10" t="inlineStr"/>
      <c r="C11" s="10" t="inlineStr"/>
      <c r="D11" s="10" t="inlineStr"/>
      <c r="E11" s="10">
        <f>IF(C11*D11=0,"",C11*D11)</f>
        <v/>
      </c>
      <c r="F11" s="10">
        <f>IF(E11="","",IF(E11&gt;=15,"красная",IF(E11&gt;=10,"оранжевая",IF(E11&gt;=5,"желтая","зеленая"))))</f>
        <v/>
      </c>
      <c r="G11" s="10">
        <f>IF(F11="","",VLOOKUP(F11,Пороги!A:C,3,FALSE))</f>
        <v/>
      </c>
    </row>
    <row r="12">
      <c r="A12" s="10" t="inlineStr"/>
      <c r="B12" s="10" t="inlineStr"/>
      <c r="C12" s="10" t="inlineStr"/>
      <c r="D12" s="10" t="inlineStr"/>
      <c r="E12" s="10">
        <f>IF(C12*D12=0,"",C12*D12)</f>
        <v/>
      </c>
      <c r="F12" s="10">
        <f>IF(E12="","",IF(E12&gt;=15,"красная",IF(E12&gt;=10,"оранжевая",IF(E12&gt;=5,"желтая","зеленая"))))</f>
        <v/>
      </c>
      <c r="G12" s="10">
        <f>IF(F12="","",VLOOKUP(F12,Пороги!A:C,3,FALSE))</f>
        <v/>
      </c>
    </row>
    <row r="13">
      <c r="A13" s="10" t="inlineStr"/>
      <c r="B13" s="10" t="inlineStr"/>
      <c r="C13" s="10" t="inlineStr"/>
      <c r="D13" s="10" t="inlineStr"/>
      <c r="E13" s="10">
        <f>IF(C13*D13=0,"",C13*D13)</f>
        <v/>
      </c>
      <c r="F13" s="10">
        <f>IF(E13="","",IF(E13&gt;=15,"красная",IF(E13&gt;=10,"оранжевая",IF(E13&gt;=5,"желтая","зеленая"))))</f>
        <v/>
      </c>
      <c r="G13" s="10">
        <f>IF(F13="","",VLOOKUP(F13,Пороги!A:C,3,FALSE))</f>
        <v/>
      </c>
    </row>
    <row r="14">
      <c r="A14" s="10" t="inlineStr"/>
      <c r="B14" s="10" t="inlineStr"/>
      <c r="C14" s="10" t="inlineStr"/>
      <c r="D14" s="10" t="inlineStr"/>
      <c r="E14" s="10">
        <f>IF(C14*D14=0,"",C14*D14)</f>
        <v/>
      </c>
      <c r="F14" s="10">
        <f>IF(E14="","",IF(E14&gt;=15,"красная",IF(E14&gt;=10,"оранжевая",IF(E14&gt;=5,"желтая","зеленая"))))</f>
        <v/>
      </c>
      <c r="G14" s="10">
        <f>IF(F14="","",VLOOKUP(F14,Пороги!A:C,3,FALSE))</f>
        <v/>
      </c>
    </row>
    <row r="15">
      <c r="A15" s="10" t="inlineStr"/>
      <c r="B15" s="10" t="inlineStr"/>
      <c r="C15" s="10" t="inlineStr"/>
      <c r="D15" s="10" t="inlineStr"/>
      <c r="E15" s="10">
        <f>IF(C15*D15=0,"",C15*D15)</f>
        <v/>
      </c>
      <c r="F15" s="10">
        <f>IF(E15="","",IF(E15&gt;=15,"красная",IF(E15&gt;=10,"оранжевая",IF(E15&gt;=5,"желтая","зеленая"))))</f>
        <v/>
      </c>
      <c r="G15" s="10">
        <f>IF(F15="","",VLOOKUP(F15,Пороги!A:C,3,FALSE))</f>
        <v/>
      </c>
    </row>
    <row r="16">
      <c r="A16" s="10" t="inlineStr"/>
      <c r="B16" s="10" t="inlineStr"/>
      <c r="C16" s="10" t="inlineStr"/>
      <c r="D16" s="10" t="inlineStr"/>
      <c r="E16" s="10">
        <f>IF(C16*D16=0,"",C16*D16)</f>
        <v/>
      </c>
      <c r="F16" s="10">
        <f>IF(E16="","",IF(E16&gt;=15,"красная",IF(E16&gt;=10,"оранжевая",IF(E16&gt;=5,"желтая","зеленая"))))</f>
        <v/>
      </c>
      <c r="G16" s="10">
        <f>IF(F16="","",VLOOKUP(F16,Пороги!A:C,3,FALSE))</f>
        <v/>
      </c>
    </row>
    <row r="17">
      <c r="A17" s="10" t="inlineStr"/>
      <c r="B17" s="10" t="inlineStr"/>
      <c r="C17" s="10" t="inlineStr"/>
      <c r="D17" s="10" t="inlineStr"/>
      <c r="E17" s="10">
        <f>IF(C17*D17=0,"",C17*D17)</f>
        <v/>
      </c>
      <c r="F17" s="10">
        <f>IF(E17="","",IF(E17&gt;=15,"красная",IF(E17&gt;=10,"оранжевая",IF(E17&gt;=5,"желтая","зеленая"))))</f>
        <v/>
      </c>
      <c r="G17" s="10">
        <f>IF(F17="","",VLOOKUP(F17,Пороги!A:C,3,FALSE))</f>
        <v/>
      </c>
    </row>
    <row r="18">
      <c r="A18" s="10" t="inlineStr"/>
      <c r="B18" s="10" t="inlineStr"/>
      <c r="C18" s="10" t="inlineStr"/>
      <c r="D18" s="10" t="inlineStr"/>
      <c r="E18" s="10">
        <f>IF(C18*D18=0,"",C18*D18)</f>
        <v/>
      </c>
      <c r="F18" s="10">
        <f>IF(E18="","",IF(E18&gt;=15,"красная",IF(E18&gt;=10,"оранжевая",IF(E18&gt;=5,"желтая","зеленая"))))</f>
        <v/>
      </c>
      <c r="G18" s="10">
        <f>IF(F18="","",VLOOKUP(F18,Пороги!A:C,3,FALSE))</f>
        <v/>
      </c>
    </row>
    <row r="19">
      <c r="A19" s="10" t="inlineStr"/>
      <c r="B19" s="10" t="inlineStr"/>
      <c r="C19" s="10" t="inlineStr"/>
      <c r="D19" s="10" t="inlineStr"/>
      <c r="E19" s="10">
        <f>IF(C19*D19=0,"",C19*D19)</f>
        <v/>
      </c>
      <c r="F19" s="10">
        <f>IF(E19="","",IF(E19&gt;=15,"красная",IF(E19&gt;=10,"оранжевая",IF(E19&gt;=5,"желтая","зеленая"))))</f>
        <v/>
      </c>
      <c r="G19" s="10">
        <f>IF(F19="","",VLOOKUP(F19,Пороги!A:C,3,FALSE))</f>
        <v/>
      </c>
    </row>
    <row r="20">
      <c r="A20" s="10" t="inlineStr"/>
      <c r="B20" s="10" t="inlineStr"/>
      <c r="C20" s="10" t="inlineStr"/>
      <c r="D20" s="10" t="inlineStr"/>
      <c r="E20" s="10">
        <f>IF(C20*D20=0,"",C20*D20)</f>
        <v/>
      </c>
      <c r="F20" s="10">
        <f>IF(E20="","",IF(E20&gt;=15,"красная",IF(E20&gt;=10,"оранжевая",IF(E20&gt;=5,"желтая","зеленая"))))</f>
        <v/>
      </c>
      <c r="G20" s="10">
        <f>IF(F20="","",VLOOKUP(F20,Пороги!A:C,3,FALSE))</f>
        <v/>
      </c>
    </row>
    <row r="21">
      <c r="A21" s="10" t="inlineStr"/>
      <c r="B21" s="10" t="inlineStr"/>
      <c r="C21" s="10" t="inlineStr"/>
      <c r="D21" s="10" t="inlineStr"/>
      <c r="E21" s="10">
        <f>IF(C21*D21=0,"",C21*D21)</f>
        <v/>
      </c>
      <c r="F21" s="10">
        <f>IF(E21="","",IF(E21&gt;=15,"красная",IF(E21&gt;=10,"оранжевая",IF(E21&gt;=5,"желтая","зеленая"))))</f>
        <v/>
      </c>
      <c r="G21" s="10">
        <f>IF(F21="","",VLOOKUP(F21,Пороги!A:C,3,FALSE))</f>
        <v/>
      </c>
    </row>
    <row r="22">
      <c r="A22" s="10" t="inlineStr"/>
      <c r="B22" s="10" t="inlineStr"/>
      <c r="C22" s="10" t="inlineStr"/>
      <c r="D22" s="10" t="inlineStr"/>
      <c r="E22" s="10">
        <f>IF(C22*D22=0,"",C22*D22)</f>
        <v/>
      </c>
      <c r="F22" s="10">
        <f>IF(E22="","",IF(E22&gt;=15,"красная",IF(E22&gt;=10,"оранжевая",IF(E22&gt;=5,"желтая","зеленая"))))</f>
        <v/>
      </c>
      <c r="G22" s="10">
        <f>IF(F22="","",VLOOKUP(F22,Пороги!A:C,3,FALSE))</f>
        <v/>
      </c>
    </row>
    <row r="23">
      <c r="A23" s="10" t="inlineStr"/>
      <c r="B23" s="10" t="inlineStr"/>
      <c r="C23" s="10" t="inlineStr"/>
      <c r="D23" s="10" t="inlineStr"/>
      <c r="E23" s="10">
        <f>IF(C23*D23=0,"",C23*D23)</f>
        <v/>
      </c>
      <c r="F23" s="10">
        <f>IF(E23="","",IF(E23&gt;=15,"красная",IF(E23&gt;=10,"оранжевая",IF(E23&gt;=5,"желтая","зеленая"))))</f>
        <v/>
      </c>
      <c r="G23" s="10">
        <f>IF(F23="","",VLOOKUP(F23,Пороги!A:C,3,FALSE))</f>
        <v/>
      </c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60" customWidth="1" min="3" max="3"/>
  </cols>
  <sheetData>
    <row r="1" ht="34" customHeight="1">
      <c r="A1" s="8" t="inlineStr">
        <is>
          <t>Зона</t>
        </is>
      </c>
      <c r="B1" s="8" t="inlineStr">
        <is>
          <t>Уровень</t>
        </is>
      </c>
      <c r="C1" s="8" t="inlineStr">
        <is>
          <t>Что делать</t>
        </is>
      </c>
    </row>
    <row r="2">
      <c r="A2" s="10" t="inlineStr">
        <is>
          <t>зеленая</t>
        </is>
      </c>
      <c r="B2" s="10" t="inlineStr">
        <is>
          <t>1-4</t>
        </is>
      </c>
      <c r="C2" s="10" t="inlineStr">
        <is>
          <t>Принять, наблюдать, пересмотр раз в год</t>
        </is>
      </c>
    </row>
    <row r="3">
      <c r="A3" s="10" t="inlineStr">
        <is>
          <t>желтая</t>
        </is>
      </c>
      <c r="B3" s="10" t="inlineStr">
        <is>
          <t>5-9</t>
        </is>
      </c>
      <c r="C3" s="10" t="inlineStr">
        <is>
          <t>План мер, пересмотр ежеквартально</t>
        </is>
      </c>
    </row>
    <row r="4">
      <c r="A4" s="10" t="inlineStr">
        <is>
          <t>оранжевая</t>
        </is>
      </c>
      <c r="B4" s="10" t="inlineStr">
        <is>
          <t>10-14</t>
        </is>
      </c>
      <c r="C4" s="10" t="inlineStr">
        <is>
          <t>Меры обязательны, контроль правления, КИР</t>
        </is>
      </c>
    </row>
    <row r="5">
      <c r="A5" s="10" t="inlineStr">
        <is>
          <t>красная</t>
        </is>
      </c>
      <c r="B5" s="10" t="inlineStr">
        <is>
          <t>15-25</t>
        </is>
      </c>
      <c r="C5" s="10" t="inlineStr">
        <is>
          <t>Немедленные меры, доклад совету директоров, паспорт риска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30" customWidth="1" min="3" max="3"/>
    <col width="30" customWidth="1" min="4" max="4"/>
    <col width="30" customWidth="1" min="5" max="5"/>
    <col width="34" customWidth="1" min="6" max="6"/>
  </cols>
  <sheetData>
    <row r="1" ht="34" customHeight="1">
      <c r="A1" s="8" t="inlineStr">
        <is>
          <t>Шкала</t>
        </is>
      </c>
      <c r="B1" s="8" t="inlineStr">
        <is>
          <t>1</t>
        </is>
      </c>
      <c r="C1" s="8" t="inlineStr">
        <is>
          <t>2</t>
        </is>
      </c>
      <c r="D1" s="8" t="inlineStr">
        <is>
          <t>3</t>
        </is>
      </c>
      <c r="E1" s="8" t="inlineStr">
        <is>
          <t>4</t>
        </is>
      </c>
      <c r="F1" s="8" t="inlineStr">
        <is>
          <t>5</t>
        </is>
      </c>
    </row>
    <row r="2">
      <c r="A2" s="10" t="inlineStr">
        <is>
          <t>Вероятность</t>
        </is>
      </c>
      <c r="B2" s="10" t="inlineStr">
        <is>
          <t>1 — редко: реже раза в 10 лет</t>
        </is>
      </c>
      <c r="C2" s="10" t="inlineStr">
        <is>
          <t>2 — маловероятно: раз в 5-10 лет</t>
        </is>
      </c>
      <c r="D2" s="10" t="inlineStr">
        <is>
          <t>3 — возможно: раз в 2-5 лет</t>
        </is>
      </c>
      <c r="E2" s="10" t="inlineStr">
        <is>
          <t>4 — вероятно: раз в год</t>
        </is>
      </c>
      <c r="F2" s="10" t="inlineStr">
        <is>
          <t>5 — почти наверняка: несколько раз в год</t>
        </is>
      </c>
    </row>
    <row r="3">
      <c r="A3" s="10" t="inlineStr">
        <is>
          <t>Влияние (финансы)</t>
        </is>
      </c>
      <c r="B3" s="10" t="inlineStr">
        <is>
          <t>1 — до [0,1 % годовой выручки]</t>
        </is>
      </c>
      <c r="C3" s="10" t="inlineStr">
        <is>
          <t>2 — до [0,5 %]</t>
        </is>
      </c>
      <c r="D3" s="10" t="inlineStr">
        <is>
          <t>3 — до [2 %]</t>
        </is>
      </c>
      <c r="E3" s="10" t="inlineStr">
        <is>
          <t>4 — до [10 %]</t>
        </is>
      </c>
      <c r="F3" s="10" t="inlineStr">
        <is>
          <t>5 — свыше [10 %] или угроза существованию</t>
        </is>
      </c>
    </row>
    <row r="4">
      <c r="A4" s="10" t="inlineStr">
        <is>
          <t>Влияние (цели и репутация)</t>
        </is>
      </c>
      <c r="B4" s="10" t="inlineStr">
        <is>
          <t>1 — заметно только внутри подразделения</t>
        </is>
      </c>
      <c r="C4" s="10" t="inlineStr">
        <is>
          <t>2 — срыв задачи подразделения</t>
        </is>
      </c>
      <c r="D4" s="10" t="inlineStr">
        <is>
          <t>3 — срыв цели компании на год</t>
        </is>
      </c>
      <c r="E4" s="10" t="inlineStr">
        <is>
          <t>4 — срыв стратегической цели, негатив в СМИ</t>
        </is>
      </c>
      <c r="F4" s="10" t="inlineStr">
        <is>
          <t>5 — потеря ключевых клиентов, лицензии, доверия рынка</t>
        </is>
      </c>
    </row>
    <row r="5">
      <c r="A5" s="10" t="inlineStr">
        <is>
          <t>Зоны уровня (В × Вл)</t>
        </is>
      </c>
      <c r="B5" s="10" t="inlineStr">
        <is>
          <t>1-4 зеленая: принять, наблюдать</t>
        </is>
      </c>
      <c r="C5" s="10" t="inlineStr">
        <is>
          <t>5-9 желтая: план мер, пересмотр ежеквартально</t>
        </is>
      </c>
      <c r="D5" s="10" t="inlineStr">
        <is>
          <t>10-14 оранжевая: меры обязательны, контроль правления</t>
        </is>
      </c>
      <c r="E5" s="10" t="inlineStr">
        <is>
          <t>15-25 красная: немедленные меры, доклад совету</t>
        </is>
      </c>
      <c r="F5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1" t="inlineStr">
        <is>
          <t>Шаблон подготовлен risk-place.ru, практика управления рисками Евгения Теленкова. Свободное использование внутри организации. Версия от 01.10.2026.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2026-10-01T14:02:15Z</dcterms:created>
  <dcterms:modified xmlns:dcterms="http://purl.org/dc/terms/" xmlns:xsi="http://www.w3.org/2001/XMLSchema-instance" xsi:type="dcterms:W3CDTF">2026-10-01T14:02:15Z</dcterms:modified>
</cp:coreProperties>
</file>